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MicroNoc trials" sheetId="1" r:id="rId1"/>
  </sheets>
  <definedNames>
    <definedName name="_xlnm.Print_Area" localSheetId="0">'MicroNoc trials'!$A$1:$M$23</definedName>
  </definedNames>
  <calcPr fullCalcOnLoad="1"/>
</workbook>
</file>

<file path=xl/sharedStrings.xml><?xml version="1.0" encoding="utf-8"?>
<sst xmlns="http://schemas.openxmlformats.org/spreadsheetml/2006/main" count="45" uniqueCount="34">
  <si>
    <t>Wet Bushels</t>
  </si>
  <si>
    <t>Dry Bushels</t>
  </si>
  <si>
    <t>% M</t>
  </si>
  <si>
    <t>Pop.</t>
  </si>
  <si>
    <t xml:space="preserve">Plot </t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</si>
  <si>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</si>
  <si>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</si>
  <si>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</si>
  <si>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</si>
  <si>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</si>
  <si>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</si>
  <si>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</si>
  <si>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</si>
  <si>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</si>
  <si>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Rows and spacing: 6 Rows X  38 inch spacing</t>
  </si>
  <si>
    <t>Treatment</t>
  </si>
  <si>
    <t/>
  </si>
  <si>
    <t>Variety: Pioneer P1464 VYHR</t>
  </si>
  <si>
    <t>Previous Crop:  Soybeans, cover crop</t>
  </si>
  <si>
    <t>Covercrop: 10 lbs creal rye, 10 lbs oats, 3 lbs annual rye,</t>
  </si>
  <si>
    <t>Cover Crop planting: Oct 5</t>
  </si>
  <si>
    <t>2020  Corn</t>
  </si>
  <si>
    <t>Fertilizer: 1.5 T Chicken Litter, VR K, 85 lbs N at planting, 95 lbs N at V5</t>
  </si>
  <si>
    <t>Herbicide: 1qt. Gramoxone, 32oz Roundup, 4 ox Realm Q, 64 oz Atrazine</t>
  </si>
  <si>
    <t xml:space="preserve"> 8 lbs crimson clover, 10 lbs winter pea, 6 lbs vetch, 1 lb rape, 1 lb lentils</t>
  </si>
  <si>
    <t>Organic Matter: 2.8%</t>
  </si>
  <si>
    <t>Comments(lodging, drain, weed control, etc.)</t>
  </si>
  <si>
    <t>Strip sprayed</t>
  </si>
  <si>
    <t>Not Sprayed</t>
  </si>
  <si>
    <t>Strip Sprayed</t>
  </si>
  <si>
    <t>Tillage: No-Till    Plant Pop: 26 K</t>
  </si>
  <si>
    <t>Cover crop termination:  4/21</t>
  </si>
  <si>
    <t>Fung/Insec: none</t>
  </si>
  <si>
    <t xml:space="preserve">Date Plant-Harvest: 4/21-9/10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</si>
</sst>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6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7" fillId="33" borderId="0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171" fontId="5" fillId="0" borderId="0" xfId="57" applyNumberFormat="1" applyFont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left" vertical="center" wrapText="1"/>
      <protection/>
    </xf>
    <xf numFmtId="171" fontId="5" fillId="0" borderId="0" xfId="57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165" fontId="4" fillId="34" borderId="0" xfId="0" applyNumberFormat="1" applyFont="1" applyFill="1" applyBorder="1" applyAlignment="1">
      <alignment horizontal="center" vertical="center"/>
    </xf>
    <xf numFmtId="164" fontId="4" fillId="0" borderId="0" xfId="60" applyNumberFormat="1" applyFont="1" applyAlignment="1">
      <alignment horizontal="left" vertical="center"/>
    </xf>
    <xf numFmtId="17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0" fontId="6" fillId="0" borderId="11" xfId="6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6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10.00390625" style="0" customWidth="1"/>
    <col min="4" max="4" width="9.00390625" style="0" customWidth="1"/>
    <col min="5" max="5" width="8.8515625" style="0" customWidth="1"/>
    <col min="6" max="6" width="8.28125" style="0" customWidth="1"/>
    <col min="7" max="7" width="8.140625" style="0" customWidth="1"/>
    <col min="8" max="8" width="11.00390625" style="0" customWidth="1"/>
    <col min="9" max="9" width="11.8515625" style="0" customWidth="1"/>
    <col min="10" max="10" width="9.42187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18" t="s">
        <v>21</v>
      </c>
      <c r="B1" s="18"/>
      <c r="C1" s="18"/>
      <c r="D1" s="18"/>
      <c r="E1" s="18" t="s">
        <v>18</v>
      </c>
      <c r="F1" s="18"/>
      <c r="G1" s="18"/>
      <c r="H1" s="18"/>
      <c r="I1" s="18"/>
      <c r="J1" s="18"/>
      <c r="K1" s="18"/>
      <c r="L1" s="18"/>
      <c r="M1" s="19"/>
      <c r="N1" s="3"/>
    </row>
    <row r="2" spans="1:14" ht="12.75" customHeight="1">
      <c r="A2" s="18" t="s">
        <v>13</v>
      </c>
      <c r="B2" s="18"/>
      <c r="C2" s="18"/>
      <c r="D2" s="18"/>
      <c r="E2" s="18" t="s">
        <v>19</v>
      </c>
      <c r="F2" s="18"/>
      <c r="G2" s="18"/>
      <c r="H2" s="20"/>
      <c r="I2" s="18"/>
      <c r="J2" s="18"/>
      <c r="K2" s="18"/>
      <c r="L2" s="18"/>
      <c r="M2" s="19"/>
      <c r="N2" s="3"/>
    </row>
    <row r="3" spans="1:14" ht="12.75" customHeight="1">
      <c r="A3" s="18" t="s">
        <v>33</v>
      </c>
      <c r="B3" s="18"/>
      <c r="C3" s="18"/>
      <c r="D3" s="18"/>
      <c r="E3" s="18" t="s">
        <v>24</v>
      </c>
      <c r="F3" s="18"/>
      <c r="G3" s="18"/>
      <c r="H3" s="20"/>
      <c r="I3" s="18"/>
      <c r="J3" s="18"/>
      <c r="K3" s="21"/>
      <c r="L3" s="22"/>
      <c r="M3" s="23"/>
      <c r="N3" s="3"/>
    </row>
    <row r="4" spans="1:14" ht="12.75" customHeight="1">
      <c r="A4" s="18" t="s">
        <v>30</v>
      </c>
      <c r="B4" s="18"/>
      <c r="C4" s="18"/>
      <c r="D4" s="18"/>
      <c r="E4" s="18" t="s">
        <v>20</v>
      </c>
      <c r="F4" s="18"/>
      <c r="G4" s="18"/>
      <c r="H4" s="20"/>
      <c r="I4" s="18"/>
      <c r="J4" s="18"/>
      <c r="K4" s="21"/>
      <c r="L4" s="22"/>
      <c r="M4" s="23"/>
      <c r="N4" s="3"/>
    </row>
    <row r="5" spans="1:14" ht="12.75" customHeight="1">
      <c r="A5" s="18" t="s">
        <v>17</v>
      </c>
      <c r="B5" s="18"/>
      <c r="C5" s="18"/>
      <c r="D5" s="18"/>
      <c r="E5" s="18"/>
      <c r="F5" s="18"/>
      <c r="G5" s="18"/>
      <c r="H5" s="20"/>
      <c r="I5" s="18"/>
      <c r="J5" s="18"/>
      <c r="K5" s="21"/>
      <c r="L5" s="22"/>
      <c r="M5" s="23"/>
      <c r="N5" s="3"/>
    </row>
    <row r="6" spans="1:14" ht="12.75" customHeight="1">
      <c r="A6" s="18" t="s">
        <v>22</v>
      </c>
      <c r="B6" s="18"/>
      <c r="C6" s="18"/>
      <c r="D6" s="18"/>
      <c r="E6" s="18" t="s">
        <v>31</v>
      </c>
      <c r="F6" s="18"/>
      <c r="G6" s="22"/>
      <c r="H6" s="22"/>
      <c r="I6" s="22"/>
      <c r="J6" s="18"/>
      <c r="K6" s="21"/>
      <c r="L6" s="22"/>
      <c r="M6" s="23"/>
      <c r="N6" s="3"/>
    </row>
    <row r="7" spans="1:14" ht="12.75" customHeight="1">
      <c r="A7" s="18" t="s">
        <v>23</v>
      </c>
      <c r="B7" s="18"/>
      <c r="C7" s="18"/>
      <c r="D7" s="18"/>
      <c r="E7" s="18" t="s">
        <v>25</v>
      </c>
      <c r="F7" s="18"/>
      <c r="G7" s="18">
        <v>2.4</v>
      </c>
      <c r="H7" s="18"/>
      <c r="I7" s="18"/>
      <c r="J7" s="18"/>
      <c r="K7" s="18"/>
      <c r="L7" s="18"/>
      <c r="M7" s="19"/>
      <c r="N7" s="3"/>
    </row>
    <row r="8" spans="1:14" ht="12.75" customHeight="1">
      <c r="A8" s="24" t="s">
        <v>32</v>
      </c>
      <c r="B8" s="22"/>
      <c r="C8" s="21"/>
      <c r="D8" s="21"/>
      <c r="E8" s="18"/>
      <c r="F8" s="21"/>
      <c r="G8" s="21"/>
      <c r="H8" s="21"/>
      <c r="I8" s="21"/>
      <c r="J8" s="25"/>
      <c r="K8" s="21"/>
      <c r="L8" s="21"/>
      <c r="M8" s="19"/>
      <c r="N8" s="3"/>
    </row>
    <row r="9" spans="1:14" ht="10.5" customHeight="1">
      <c r="A9" s="18" t="s">
        <v>14</v>
      </c>
      <c r="B9" s="21"/>
      <c r="C9" s="22"/>
      <c r="D9" s="22"/>
      <c r="E9" s="23"/>
      <c r="F9" s="23"/>
      <c r="G9" s="23"/>
      <c r="H9" s="23" t="s">
        <v>5</v>
      </c>
      <c r="I9" s="26">
        <v>0.155</v>
      </c>
      <c r="J9" s="23"/>
      <c r="K9" s="23"/>
      <c r="L9" s="27" t="s">
        <v>7</v>
      </c>
      <c r="M9" s="23"/>
      <c r="N9" s="3"/>
    </row>
    <row r="10" spans="1:14" ht="46.5" customHeight="1">
      <c r="A10" s="4" t="s">
        <v>4</v>
      </c>
      <c r="B10" s="4" t="s">
        <v>15</v>
      </c>
      <c r="C10" s="28" t="s">
        <v>10</v>
      </c>
      <c r="D10" s="4" t="s">
        <v>2</v>
      </c>
      <c r="E10" s="28" t="s">
        <v>11</v>
      </c>
      <c r="F10" s="28" t="s">
        <v>8</v>
      </c>
      <c r="G10" s="4" t="s">
        <v>12</v>
      </c>
      <c r="H10" s="28" t="s">
        <v>0</v>
      </c>
      <c r="I10" s="28" t="s">
        <v>1</v>
      </c>
      <c r="J10" s="28" t="s">
        <v>9</v>
      </c>
      <c r="K10" s="4" t="s">
        <v>3</v>
      </c>
      <c r="L10" s="4" t="s">
        <v>6</v>
      </c>
      <c r="M10" s="5" t="s">
        <v>26</v>
      </c>
      <c r="N10" s="3"/>
    </row>
    <row r="11" spans="1:20" ht="13.5" customHeight="1">
      <c r="A11" s="29">
        <v>1</v>
      </c>
      <c r="B11" s="30" t="s">
        <v>27</v>
      </c>
      <c r="C11" s="31">
        <v>1480</v>
      </c>
      <c r="D11" s="32">
        <v>0.155</v>
      </c>
      <c r="E11" s="4">
        <v>452</v>
      </c>
      <c r="F11" s="33">
        <v>19</v>
      </c>
      <c r="G11" s="34">
        <f aca="true" t="shared" si="0" ref="G11:G18">+(E11*F11)/43560</f>
        <v>0.19715335169880624</v>
      </c>
      <c r="H11" s="34">
        <f>+(C11/56)/G11</f>
        <v>134.05083505223234</v>
      </c>
      <c r="I11" s="34">
        <f aca="true" t="shared" si="1" ref="I11:I18">+((1-D11)/(1-$I$9)*H11)</f>
        <v>134.05083505223234</v>
      </c>
      <c r="J11" s="35"/>
      <c r="K11" s="36"/>
      <c r="L11" s="37"/>
      <c r="M11" s="38"/>
      <c r="P11" s="7"/>
      <c r="Q11" s="8"/>
      <c r="R11" s="9"/>
      <c r="S11" s="10"/>
      <c r="T11" s="8"/>
    </row>
    <row r="12" spans="1:20" ht="13.5" customHeight="1">
      <c r="A12" s="4">
        <v>2</v>
      </c>
      <c r="B12" s="30" t="s">
        <v>28</v>
      </c>
      <c r="C12" s="31">
        <v>1680</v>
      </c>
      <c r="D12" s="32">
        <v>0.155</v>
      </c>
      <c r="E12" s="4">
        <v>452</v>
      </c>
      <c r="F12" s="33">
        <v>19</v>
      </c>
      <c r="G12" s="33">
        <f t="shared" si="0"/>
        <v>0.19715335169880624</v>
      </c>
      <c r="H12" s="33">
        <f aca="true" t="shared" si="2" ref="H12:H18">+(C12/56)/G12</f>
        <v>152.1658127619935</v>
      </c>
      <c r="I12" s="33">
        <f t="shared" si="1"/>
        <v>152.1658127619935</v>
      </c>
      <c r="J12" s="39"/>
      <c r="K12" s="40"/>
      <c r="L12" s="41"/>
      <c r="M12" s="42" t="s">
        <v>16</v>
      </c>
      <c r="P12" s="11"/>
      <c r="Q12" s="9"/>
      <c r="R12" s="8"/>
      <c r="S12" s="8"/>
      <c r="T12" s="8"/>
    </row>
    <row r="13" spans="1:20" ht="13.5" customHeight="1">
      <c r="A13" s="4">
        <v>3</v>
      </c>
      <c r="B13" s="30" t="s">
        <v>28</v>
      </c>
      <c r="C13" s="31">
        <v>1280</v>
      </c>
      <c r="D13" s="32">
        <v>0.155</v>
      </c>
      <c r="E13" s="4">
        <v>452</v>
      </c>
      <c r="F13" s="33">
        <v>19</v>
      </c>
      <c r="G13" s="33">
        <f t="shared" si="0"/>
        <v>0.19715335169880624</v>
      </c>
      <c r="H13" s="33">
        <f t="shared" si="2"/>
        <v>115.93585734247122</v>
      </c>
      <c r="I13" s="33">
        <f t="shared" si="1"/>
        <v>115.93585734247122</v>
      </c>
      <c r="J13" s="39"/>
      <c r="K13" s="40"/>
      <c r="L13" s="41"/>
      <c r="M13" s="38"/>
      <c r="P13" s="8"/>
      <c r="Q13" s="8"/>
      <c r="R13" s="9"/>
      <c r="S13" s="12"/>
      <c r="T13" s="13"/>
    </row>
    <row r="14" spans="1:20" ht="13.5" customHeight="1">
      <c r="A14" s="4">
        <v>4</v>
      </c>
      <c r="B14" s="30" t="s">
        <v>29</v>
      </c>
      <c r="C14" s="31">
        <v>1680</v>
      </c>
      <c r="D14" s="32">
        <v>0.155</v>
      </c>
      <c r="E14" s="4">
        <v>452</v>
      </c>
      <c r="F14" s="33">
        <v>19</v>
      </c>
      <c r="G14" s="33">
        <f t="shared" si="0"/>
        <v>0.19715335169880624</v>
      </c>
      <c r="H14" s="33">
        <f t="shared" si="2"/>
        <v>152.1658127619935</v>
      </c>
      <c r="I14" s="33">
        <f t="shared" si="1"/>
        <v>152.1658127619935</v>
      </c>
      <c r="J14" s="39"/>
      <c r="K14" s="40"/>
      <c r="L14" s="41"/>
      <c r="M14" s="38"/>
      <c r="P14" s="8"/>
      <c r="Q14" s="8"/>
      <c r="R14" s="8"/>
      <c r="S14" s="8"/>
      <c r="T14" s="8"/>
    </row>
    <row r="15" spans="1:20" ht="13.5" customHeight="1">
      <c r="A15" s="4">
        <v>5</v>
      </c>
      <c r="B15" s="30" t="s">
        <v>29</v>
      </c>
      <c r="C15" s="31">
        <v>1720</v>
      </c>
      <c r="D15" s="32">
        <v>0.155</v>
      </c>
      <c r="E15" s="4">
        <v>452</v>
      </c>
      <c r="F15" s="33">
        <v>19</v>
      </c>
      <c r="G15" s="33">
        <f t="shared" si="0"/>
        <v>0.19715335169880624</v>
      </c>
      <c r="H15" s="33">
        <f t="shared" si="2"/>
        <v>155.7888083039457</v>
      </c>
      <c r="I15" s="33">
        <f t="shared" si="1"/>
        <v>155.7888083039457</v>
      </c>
      <c r="J15" s="39"/>
      <c r="K15" s="40"/>
      <c r="L15" s="41"/>
      <c r="M15" s="38"/>
      <c r="P15" s="6"/>
      <c r="Q15" s="10"/>
      <c r="R15" s="11"/>
      <c r="S15" s="10"/>
      <c r="T15" s="8"/>
    </row>
    <row r="16" spans="1:20" ht="13.5" customHeight="1">
      <c r="A16" s="4">
        <v>6</v>
      </c>
      <c r="B16" s="30" t="s">
        <v>28</v>
      </c>
      <c r="C16" s="31">
        <v>1580</v>
      </c>
      <c r="D16" s="32">
        <v>0.155</v>
      </c>
      <c r="E16" s="4">
        <v>452</v>
      </c>
      <c r="F16" s="33">
        <v>19</v>
      </c>
      <c r="G16" s="33">
        <f t="shared" si="0"/>
        <v>0.19715335169880624</v>
      </c>
      <c r="H16" s="33">
        <f t="shared" si="2"/>
        <v>143.10832390711292</v>
      </c>
      <c r="I16" s="33">
        <f t="shared" si="1"/>
        <v>143.10832390711292</v>
      </c>
      <c r="J16" s="39"/>
      <c r="K16" s="40"/>
      <c r="L16" s="41"/>
      <c r="M16" s="38"/>
      <c r="P16" s="8"/>
      <c r="Q16" s="14"/>
      <c r="R16" s="11"/>
      <c r="S16" s="9"/>
      <c r="T16" s="15"/>
    </row>
    <row r="17" spans="1:20" ht="13.5" customHeight="1">
      <c r="A17" s="4">
        <v>7</v>
      </c>
      <c r="B17" s="30" t="s">
        <v>28</v>
      </c>
      <c r="C17" s="31">
        <v>1740</v>
      </c>
      <c r="D17" s="32">
        <v>0.155</v>
      </c>
      <c r="E17" s="4">
        <v>452</v>
      </c>
      <c r="F17" s="33">
        <v>19</v>
      </c>
      <c r="G17" s="33">
        <f t="shared" si="0"/>
        <v>0.19715335169880624</v>
      </c>
      <c r="H17" s="33">
        <f t="shared" si="2"/>
        <v>157.60030607492183</v>
      </c>
      <c r="I17" s="33">
        <f t="shared" si="1"/>
        <v>157.60030607492183</v>
      </c>
      <c r="J17" s="39"/>
      <c r="K17" s="40"/>
      <c r="L17" s="41"/>
      <c r="M17" s="38"/>
      <c r="P17" s="8"/>
      <c r="Q17" s="14"/>
      <c r="R17" s="11"/>
      <c r="S17" s="9"/>
      <c r="T17" s="15"/>
    </row>
    <row r="18" spans="1:20" ht="13.5" customHeight="1">
      <c r="A18" s="4">
        <v>8</v>
      </c>
      <c r="B18" s="30" t="s">
        <v>27</v>
      </c>
      <c r="C18" s="31">
        <v>1740</v>
      </c>
      <c r="D18" s="32">
        <v>0.155</v>
      </c>
      <c r="E18" s="4">
        <v>452</v>
      </c>
      <c r="F18" s="33">
        <v>19</v>
      </c>
      <c r="G18" s="33">
        <f t="shared" si="0"/>
        <v>0.19715335169880624</v>
      </c>
      <c r="H18" s="33">
        <f t="shared" si="2"/>
        <v>157.60030607492183</v>
      </c>
      <c r="I18" s="33">
        <f t="shared" si="1"/>
        <v>157.60030607492183</v>
      </c>
      <c r="J18" s="39"/>
      <c r="K18" s="40"/>
      <c r="L18" s="41"/>
      <c r="M18" s="38"/>
      <c r="P18" s="10"/>
      <c r="Q18" s="16"/>
      <c r="R18" s="11"/>
      <c r="S18" s="8"/>
      <c r="T18" s="15"/>
    </row>
    <row r="19" spans="1:19" ht="13.5" customHeight="1">
      <c r="A19" s="4">
        <v>9</v>
      </c>
      <c r="B19" s="30" t="s">
        <v>27</v>
      </c>
      <c r="C19" s="31">
        <v>1660</v>
      </c>
      <c r="D19" s="32">
        <v>0.155</v>
      </c>
      <c r="E19" s="4">
        <v>452</v>
      </c>
      <c r="F19" s="33">
        <v>19</v>
      </c>
      <c r="G19" s="33">
        <f>+(E19*F19)/43560</f>
        <v>0.19715335169880624</v>
      </c>
      <c r="H19" s="33">
        <f>+(C19/56)/G19</f>
        <v>150.35431499101736</v>
      </c>
      <c r="I19" s="33">
        <f>+((1-D19)/(1-$I$9)*H19)</f>
        <v>150.35431499101736</v>
      </c>
      <c r="J19" s="39"/>
      <c r="K19" s="40"/>
      <c r="L19" s="41"/>
      <c r="M19" s="38"/>
      <c r="N19" s="3"/>
      <c r="O19" s="2"/>
      <c r="P19" s="2"/>
      <c r="Q19" s="2"/>
      <c r="R19" s="2"/>
      <c r="S19" s="2"/>
    </row>
    <row r="20" spans="1:19" ht="12" customHeight="1">
      <c r="A20" s="4">
        <v>10</v>
      </c>
      <c r="B20" s="30" t="s">
        <v>28</v>
      </c>
      <c r="C20" s="31">
        <v>1820</v>
      </c>
      <c r="D20" s="32">
        <v>0.155</v>
      </c>
      <c r="E20" s="4">
        <v>452</v>
      </c>
      <c r="F20" s="33">
        <v>19</v>
      </c>
      <c r="G20" s="33">
        <f>+(E20*F20)/43560</f>
        <v>0.19715335169880624</v>
      </c>
      <c r="H20" s="33">
        <f>+(C20/56)/G20</f>
        <v>164.84629715882627</v>
      </c>
      <c r="I20" s="33">
        <f>+((1-D20)/(1-$I$9)*H20)</f>
        <v>164.84629715882627</v>
      </c>
      <c r="J20" s="39"/>
      <c r="K20" s="40"/>
      <c r="L20" s="41"/>
      <c r="M20" s="38"/>
      <c r="N20" s="3"/>
      <c r="O20" s="2"/>
      <c r="P20" s="2"/>
      <c r="Q20" s="2"/>
      <c r="R20" s="2"/>
      <c r="S20" s="2"/>
    </row>
    <row r="21" spans="1:19" ht="12" customHeight="1">
      <c r="A21" s="43">
        <v>11</v>
      </c>
      <c r="B21" s="70" t="s">
        <v>28</v>
      </c>
      <c r="C21" s="71">
        <v>1700</v>
      </c>
      <c r="D21" s="72">
        <v>0.155</v>
      </c>
      <c r="E21" s="43">
        <v>452</v>
      </c>
      <c r="F21" s="33">
        <v>19</v>
      </c>
      <c r="G21" s="33">
        <f>+(E21*F21)/43560</f>
        <v>0.19715335169880624</v>
      </c>
      <c r="H21" s="33">
        <f>+(C21/56)/G21</f>
        <v>153.9773105329696</v>
      </c>
      <c r="I21" s="33">
        <f>+((1-D21)/(1-$I$9)*H21)</f>
        <v>153.9773105329696</v>
      </c>
      <c r="J21" s="73"/>
      <c r="K21" s="40"/>
      <c r="L21" s="47"/>
      <c r="M21" s="38"/>
      <c r="N21" s="3"/>
      <c r="O21" s="2"/>
      <c r="P21" s="2"/>
      <c r="Q21" s="2"/>
      <c r="R21" s="2"/>
      <c r="S21" s="2"/>
    </row>
    <row r="22" spans="1:19" ht="12" customHeight="1">
      <c r="A22" s="43">
        <v>12</v>
      </c>
      <c r="B22" s="70" t="s">
        <v>27</v>
      </c>
      <c r="C22" s="71">
        <v>1620</v>
      </c>
      <c r="D22" s="72">
        <v>0.155</v>
      </c>
      <c r="E22" s="43">
        <v>452</v>
      </c>
      <c r="F22" s="33">
        <v>19</v>
      </c>
      <c r="G22" s="33">
        <f>+(E22*F22)/43560</f>
        <v>0.19715335169880624</v>
      </c>
      <c r="H22" s="33">
        <f>+(C22/56)/G22</f>
        <v>146.73131944906513</v>
      </c>
      <c r="I22" s="33">
        <f>+((1-D22)/(1-$I$9)*H22)</f>
        <v>146.73131944906513</v>
      </c>
      <c r="J22" s="73"/>
      <c r="K22" s="40"/>
      <c r="L22" s="47"/>
      <c r="M22" s="38"/>
      <c r="N22" s="3"/>
      <c r="O22" s="2"/>
      <c r="P22" s="2"/>
      <c r="Q22" s="2"/>
      <c r="R22" s="2"/>
      <c r="S22" s="2"/>
    </row>
    <row r="23" spans="1:19" ht="12" customHeight="1">
      <c r="A23" s="43"/>
      <c r="B23" s="44"/>
      <c r="C23" s="43"/>
      <c r="D23" s="45"/>
      <c r="E23" s="43"/>
      <c r="F23" s="46"/>
      <c r="G23" s="47"/>
      <c r="H23" s="47"/>
      <c r="I23" s="48">
        <f>AVERAGE(I11:I18)</f>
        <v>146.0520077849491</v>
      </c>
      <c r="J23" s="49"/>
      <c r="K23" s="40"/>
      <c r="L23" s="50"/>
      <c r="M23" s="51"/>
      <c r="N23" s="2"/>
      <c r="O23" s="2"/>
      <c r="P23" s="2"/>
      <c r="Q23" s="2"/>
      <c r="R23" s="2"/>
      <c r="S23" s="2"/>
    </row>
    <row r="24" spans="1:13" ht="19.5" customHeight="1">
      <c r="A24" s="23"/>
      <c r="B24" s="52"/>
      <c r="C24" s="23"/>
      <c r="D24" s="23"/>
      <c r="E24" s="23"/>
      <c r="F24" s="23"/>
      <c r="G24" s="23"/>
      <c r="H24" s="53"/>
      <c r="I24" s="53"/>
      <c r="J24" s="54"/>
      <c r="K24" s="55"/>
      <c r="L24" s="55"/>
      <c r="M24" s="23"/>
    </row>
    <row r="25" spans="1:19" ht="18.75" customHeight="1" thickBo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2"/>
      <c r="O25" s="2"/>
      <c r="P25" s="2"/>
      <c r="Q25" s="2"/>
      <c r="R25" s="2"/>
      <c r="S25" s="2"/>
    </row>
    <row r="26" spans="1:19" ht="17.25" customHeight="1">
      <c r="A26" s="52"/>
      <c r="B26" s="61" t="s">
        <v>29</v>
      </c>
      <c r="C26" s="62"/>
      <c r="D26" s="62"/>
      <c r="E26" s="62"/>
      <c r="F26" s="62"/>
      <c r="G26" s="62"/>
      <c r="H26" s="62"/>
      <c r="I26" s="63">
        <f>AVERAGE(I11,I14,I15,I18,I19,I22)</f>
        <v>149.44856610552932</v>
      </c>
      <c r="J26" s="52"/>
      <c r="K26" s="52"/>
      <c r="L26" s="52"/>
      <c r="M26" s="52"/>
      <c r="N26" s="2"/>
      <c r="O26" s="2"/>
      <c r="P26" s="2"/>
      <c r="Q26" s="2"/>
      <c r="R26" s="2"/>
      <c r="S26" s="2"/>
    </row>
    <row r="27" spans="1:19" ht="18.75" customHeight="1" thickBot="1">
      <c r="A27" s="1"/>
      <c r="B27" s="64" t="s">
        <v>28</v>
      </c>
      <c r="C27" s="65"/>
      <c r="D27" s="66"/>
      <c r="E27" s="67"/>
      <c r="F27" s="68"/>
      <c r="G27" s="68"/>
      <c r="H27" s="68"/>
      <c r="I27" s="69">
        <f>AVERAGE(I12,I13,I16,I17,I20,I21)</f>
        <v>147.93898462971586</v>
      </c>
      <c r="J27" s="60"/>
      <c r="K27" s="60"/>
      <c r="L27" s="60"/>
      <c r="M27" s="60"/>
      <c r="N27" s="2"/>
      <c r="O27" s="2"/>
      <c r="P27" s="2"/>
      <c r="Q27" s="2"/>
      <c r="R27" s="2"/>
      <c r="S27" s="2"/>
    </row>
    <row r="28" spans="1:19" ht="18.75" customHeight="1">
      <c r="A28" s="1"/>
      <c r="B28" s="17"/>
      <c r="C28" s="57"/>
      <c r="D28" s="58"/>
      <c r="E28" s="59"/>
      <c r="F28" s="60"/>
      <c r="G28" s="60"/>
      <c r="H28" s="60"/>
      <c r="I28" s="56"/>
      <c r="J28" s="60"/>
      <c r="K28" s="60"/>
      <c r="L28" s="60"/>
      <c r="M28" s="60"/>
      <c r="N28" s="2"/>
      <c r="O28" s="2"/>
      <c r="P28" s="2"/>
      <c r="Q28" s="2"/>
      <c r="R28" s="2"/>
      <c r="S28" s="2"/>
    </row>
    <row r="29" spans="1:19" ht="16.5">
      <c r="A29" s="2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6.5">
      <c r="A30" s="2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</sheetData>
  <sheetProtection/>
  <printOptions/>
  <pageMargins left="0.7" right="0.7" top="0.75" bottom="0.75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2020-09-19T04:33:47Z</cp:lastPrinted>
  <dcterms:created xsi:type="dcterms:W3CDTF">1997-10-09T01:42:08Z</dcterms:created>
  <dcterms:modified xsi:type="dcterms:W3CDTF">2020-09-19T04:56:30Z</dcterms:modified>
  <cp:category/>
  <cp:version/>
  <cp:contentType/>
  <cp:contentStatus/>
</cp:coreProperties>
</file>