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Corn N trials" sheetId="1" r:id="rId1"/>
  </sheets>
  <definedNames>
    <definedName name="_xlnm.Print_Area" localSheetId="0">'Corn N trials'!$A$1:$M$21</definedName>
  </definedNames>
  <calcPr fullCalcOnLoad="1"/>
</workbook>
</file>

<file path=xl/sharedStrings.xml><?xml version="1.0" encoding="utf-8"?>
<sst xmlns="http://schemas.openxmlformats.org/spreadsheetml/2006/main" count="56" uniqueCount="52">
  <si>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</si>
  <si>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</si>
  <si>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</si>
  <si>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</si>
  <si>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</si>
  <si>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</si>
  <si>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</si>
  <si>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</si>
  <si>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</si>
  <si>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</si>
  <si>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</si>
  <si>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</si>
  <si>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</si>
  <si>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</si>
  <si>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</si>
  <si>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Herbicide: 1qt. Gramoxone, 40 oz Sequence, 8 oz Roundup</t>
  </si>
  <si>
    <t>Rows and spacing: 6 Rows X  38 inch spacing</t>
  </si>
  <si>
    <t>Treatment</t>
  </si>
  <si>
    <t xml:space="preserve">Fertilizer: 1.5 T Chicken Litter, VR K, </t>
  </si>
  <si>
    <t>2017  Corn</t>
  </si>
  <si>
    <t xml:space="preserve">Date Plant-Harvest: 4/18-9/8               </t>
  </si>
  <si>
    <t>Tillage: No-Till    Plant Pop: 28 K</t>
  </si>
  <si>
    <t>Fung/Insec: Trivapro 13.5 oz</t>
  </si>
  <si>
    <t>Previous Crop: Wheat/Doublecrop Soybeans, cover crop</t>
  </si>
  <si>
    <t>Covercrop: 10 lbs creal rye, 10 lbs oats, 2 lbs annual rye,</t>
  </si>
  <si>
    <t xml:space="preserve"> 8 lbs crimson clover, 10 lbs winter pea, 6 lbs vetch</t>
  </si>
  <si>
    <t>Cover Crop planting: Nov 13</t>
  </si>
  <si>
    <t>Cover crop termination:  4/18</t>
  </si>
  <si>
    <t>200 lbs Nitrogen No Till (85 lbs at planting, 115 sidedress V5)</t>
  </si>
  <si>
    <t>200 lbs N with cover crop (85 lbs at planting, 115 sidedress V5)</t>
  </si>
  <si>
    <t>85 lbs Nitrogen No Till (85 lbs at planting)</t>
  </si>
  <si>
    <t>85 lbs Nitrogen with cover crop (85 lbs at planting)</t>
  </si>
  <si>
    <t xml:space="preserve">0 lbs Nitrogen No Till </t>
  </si>
  <si>
    <t xml:space="preserve">0 lbs Nitrogen with cover crop </t>
  </si>
  <si>
    <t>85 lbs Nitrogen with cover crop</t>
  </si>
  <si>
    <t>85 lbs Nitrogen No Till Avg</t>
  </si>
  <si>
    <t>200 lbs Nitrogen No Till Avg</t>
  </si>
  <si>
    <t>200 lbs Nitrogen with cover crop</t>
  </si>
  <si>
    <t>2 rows partially ran down</t>
  </si>
  <si>
    <t>skip as rows went across a terrace</t>
  </si>
  <si>
    <t>Organic Matter: 2.2%</t>
  </si>
  <si>
    <t>Conclusion:  After 2 years of cover crops, my soil is not yet ready to support full corn yields behind covercrops</t>
  </si>
  <si>
    <t xml:space="preserve">with reduced rates of Nitrogen.  The Nitrogen supplied by cover crops is not adequate enough yet to overcome </t>
  </si>
  <si>
    <t>Variety:  Pioneer P1257 YHR</t>
  </si>
  <si>
    <t>the carbon penalty  in lower Organic Matter fields.  However, compared to my trial last year, Nitrogen timing</t>
  </si>
  <si>
    <t xml:space="preserve">when using cover crops is key.  This year there was vitually no difference between cover crops and no till with </t>
  </si>
  <si>
    <t>85 lbs applied at planting and 115 lbs apllied at V5.  Last year with 75 lbs N applied at V2-V3 and 125 lbs sidedressed</t>
  </si>
  <si>
    <t>at V7-V8, the covercrop trials averaged 24 bu/acre less.  Nitrogen must be applied sooner when using covercrops</t>
  </si>
  <si>
    <t>to get the covercrop decomposing so it can release Nitrogen to the corn crop.</t>
  </si>
  <si>
    <t>Compared to my yield estimates a month ago, these results are the complete opposite of what I was expecting.</t>
  </si>
  <si>
    <t>0 lbs Nitrogen No Till Avg</t>
  </si>
  <si>
    <t>0 lbs Nitrogen Cover Crop Avg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</si>
</sst>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50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5" fillId="34" borderId="0" xfId="57" applyFont="1" applyFill="1" applyBorder="1" applyAlignment="1">
      <alignment horizontal="center" vertical="center" wrapText="1"/>
      <protection/>
    </xf>
    <xf numFmtId="0" fontId="49" fillId="34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165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9" t="s">
        <v>19</v>
      </c>
      <c r="B1" s="59"/>
      <c r="C1" s="59"/>
      <c r="D1" s="59"/>
      <c r="E1" s="59" t="s">
        <v>23</v>
      </c>
      <c r="F1" s="59"/>
      <c r="G1" s="59"/>
      <c r="H1" s="59"/>
      <c r="I1" s="59"/>
      <c r="J1" s="59"/>
      <c r="K1" s="59"/>
      <c r="L1" s="59"/>
      <c r="M1" s="31"/>
      <c r="N1" s="8"/>
    </row>
    <row r="2" spans="1:14" ht="12.75" customHeight="1">
      <c r="A2" s="59" t="s">
        <v>14</v>
      </c>
      <c r="B2" s="59"/>
      <c r="C2" s="59"/>
      <c r="D2" s="59"/>
      <c r="E2" s="59" t="s">
        <v>24</v>
      </c>
      <c r="F2" s="59"/>
      <c r="G2" s="59"/>
      <c r="H2" s="60"/>
      <c r="I2" s="59"/>
      <c r="J2" s="59"/>
      <c r="K2" s="59"/>
      <c r="L2" s="59"/>
      <c r="M2" s="31"/>
      <c r="N2" s="8"/>
    </row>
    <row r="3" spans="1:14" ht="12.75" customHeight="1">
      <c r="A3" s="59" t="s">
        <v>20</v>
      </c>
      <c r="B3" s="59"/>
      <c r="C3" s="59"/>
      <c r="D3" s="59"/>
      <c r="E3" s="59" t="s">
        <v>25</v>
      </c>
      <c r="F3" s="59"/>
      <c r="G3" s="59"/>
      <c r="H3" s="60"/>
      <c r="I3" s="59"/>
      <c r="J3" s="59"/>
      <c r="K3" s="61"/>
      <c r="L3" s="62"/>
      <c r="M3" s="29"/>
      <c r="N3" s="8"/>
    </row>
    <row r="4" spans="1:14" ht="12.75" customHeight="1">
      <c r="A4" s="59" t="s">
        <v>21</v>
      </c>
      <c r="B4" s="59"/>
      <c r="C4" s="59"/>
      <c r="D4" s="59"/>
      <c r="E4" s="59" t="s">
        <v>26</v>
      </c>
      <c r="F4" s="59"/>
      <c r="G4" s="59"/>
      <c r="H4" s="60"/>
      <c r="I4" s="59"/>
      <c r="J4" s="59"/>
      <c r="K4" s="61"/>
      <c r="L4" s="62"/>
      <c r="M4" s="29"/>
      <c r="N4" s="8"/>
    </row>
    <row r="5" spans="1:14" ht="12.75" customHeight="1">
      <c r="A5" s="59" t="s">
        <v>43</v>
      </c>
      <c r="B5" s="59"/>
      <c r="C5" s="59"/>
      <c r="D5" s="59"/>
      <c r="E5" s="59"/>
      <c r="F5" s="59"/>
      <c r="G5" s="59"/>
      <c r="H5" s="60"/>
      <c r="I5" s="59"/>
      <c r="J5" s="59"/>
      <c r="K5" s="61"/>
      <c r="L5" s="62"/>
      <c r="M5" s="29"/>
      <c r="N5" s="8"/>
    </row>
    <row r="6" spans="1:14" ht="12.75" customHeight="1">
      <c r="A6" s="59" t="s">
        <v>18</v>
      </c>
      <c r="B6" s="59"/>
      <c r="C6" s="59"/>
      <c r="D6" s="59"/>
      <c r="E6" s="59" t="s">
        <v>27</v>
      </c>
      <c r="F6" s="59"/>
      <c r="G6" s="62"/>
      <c r="H6" s="62"/>
      <c r="I6" s="62"/>
      <c r="J6" s="59"/>
      <c r="K6" s="61"/>
      <c r="L6" s="62"/>
      <c r="M6" s="29"/>
      <c r="N6" s="8"/>
    </row>
    <row r="7" spans="1:14" ht="12.75" customHeight="1">
      <c r="A7" s="59" t="s">
        <v>15</v>
      </c>
      <c r="B7" s="59"/>
      <c r="C7" s="59"/>
      <c r="D7" s="59"/>
      <c r="E7" s="59" t="s">
        <v>40</v>
      </c>
      <c r="F7" s="59"/>
      <c r="G7" s="59"/>
      <c r="H7" s="59"/>
      <c r="I7" s="59"/>
      <c r="J7" s="59"/>
      <c r="K7" s="59"/>
      <c r="L7" s="59"/>
      <c r="M7" s="31"/>
      <c r="N7" s="8"/>
    </row>
    <row r="8" spans="1:14" ht="12.75" customHeight="1">
      <c r="A8" s="63" t="s">
        <v>22</v>
      </c>
      <c r="B8" s="62"/>
      <c r="C8" s="61"/>
      <c r="D8" s="61"/>
      <c r="E8" s="59"/>
      <c r="F8" s="61"/>
      <c r="G8" s="61"/>
      <c r="H8" s="61"/>
      <c r="I8" s="61"/>
      <c r="J8" s="64"/>
      <c r="K8" s="61"/>
      <c r="L8" s="61"/>
      <c r="M8" s="31"/>
      <c r="N8" s="8"/>
    </row>
    <row r="9" spans="1:14" ht="10.5" customHeight="1">
      <c r="A9" s="59" t="s">
        <v>16</v>
      </c>
      <c r="B9" s="61"/>
      <c r="C9" s="65"/>
      <c r="D9" s="65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17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6" t="s">
        <v>28</v>
      </c>
      <c r="C11" s="7">
        <v>4320</v>
      </c>
      <c r="D11" s="41">
        <v>0.17</v>
      </c>
      <c r="E11" s="9">
        <v>761</v>
      </c>
      <c r="F11" s="10">
        <v>19</v>
      </c>
      <c r="G11" s="25">
        <f aca="true" t="shared" si="0" ref="G11:G20">+(E11*F11)/43560</f>
        <v>0.3319329660238751</v>
      </c>
      <c r="H11" s="25">
        <f>+(C11/56)/G11</f>
        <v>232.4049282206831</v>
      </c>
      <c r="I11" s="26">
        <f aca="true" t="shared" si="1" ref="I11:I20">+((1-D11)/(1-$I$9)*H11)</f>
        <v>228.27939695049346</v>
      </c>
      <c r="J11" s="27"/>
      <c r="K11" s="37"/>
      <c r="L11" s="39"/>
      <c r="M11" s="57"/>
      <c r="P11" s="43"/>
      <c r="Q11" s="44"/>
      <c r="R11" s="45"/>
      <c r="S11" s="46"/>
      <c r="T11" s="44"/>
    </row>
    <row r="12" spans="1:20" ht="13.5" customHeight="1">
      <c r="A12" s="9">
        <v>2</v>
      </c>
      <c r="B12" s="56" t="s">
        <v>29</v>
      </c>
      <c r="C12" s="7">
        <v>4240</v>
      </c>
      <c r="D12" s="41">
        <v>0.171</v>
      </c>
      <c r="E12" s="9">
        <v>756</v>
      </c>
      <c r="F12" s="10">
        <v>19</v>
      </c>
      <c r="G12" s="10">
        <f t="shared" si="0"/>
        <v>0.32975206611570246</v>
      </c>
      <c r="H12" s="10">
        <f aca="true" t="shared" si="2" ref="H12:H20">+(C12/56)/G12</f>
        <v>229.609738632295</v>
      </c>
      <c r="I12" s="22">
        <f t="shared" si="1"/>
        <v>225.26209861085508</v>
      </c>
      <c r="J12" s="28"/>
      <c r="K12" s="38"/>
      <c r="L12" s="40"/>
      <c r="M12" s="57"/>
      <c r="P12" s="47"/>
      <c r="Q12" s="45"/>
      <c r="R12" s="44"/>
      <c r="S12" s="44"/>
      <c r="T12" s="44"/>
    </row>
    <row r="13" spans="1:20" ht="13.5" customHeight="1">
      <c r="A13" s="9">
        <v>3</v>
      </c>
      <c r="B13" s="56" t="s">
        <v>30</v>
      </c>
      <c r="C13" s="7">
        <v>2980</v>
      </c>
      <c r="D13" s="41">
        <v>0.17</v>
      </c>
      <c r="E13" s="9">
        <v>746</v>
      </c>
      <c r="F13" s="10">
        <v>19</v>
      </c>
      <c r="G13" s="10">
        <f t="shared" si="0"/>
        <v>0.3253902662993572</v>
      </c>
      <c r="H13" s="10">
        <f t="shared" si="2"/>
        <v>163.53988187627246</v>
      </c>
      <c r="I13" s="22">
        <f t="shared" si="1"/>
        <v>160.63680705006644</v>
      </c>
      <c r="J13" s="28"/>
      <c r="K13" s="38"/>
      <c r="L13" s="40"/>
      <c r="M13" s="57"/>
      <c r="P13" s="44"/>
      <c r="Q13" s="44"/>
      <c r="R13" s="45"/>
      <c r="S13" s="48"/>
      <c r="T13" s="49"/>
    </row>
    <row r="14" spans="1:20" ht="13.5" customHeight="1">
      <c r="A14" s="9">
        <v>4</v>
      </c>
      <c r="B14" s="56" t="s">
        <v>31</v>
      </c>
      <c r="C14" s="7">
        <v>2580</v>
      </c>
      <c r="D14" s="41">
        <v>0.17</v>
      </c>
      <c r="E14" s="9">
        <v>717</v>
      </c>
      <c r="F14" s="10">
        <v>19</v>
      </c>
      <c r="G14" s="10">
        <f t="shared" si="0"/>
        <v>0.3127410468319559</v>
      </c>
      <c r="H14" s="10">
        <f t="shared" si="2"/>
        <v>147.31494006983988</v>
      </c>
      <c r="I14" s="22">
        <f t="shared" si="1"/>
        <v>144.69988196209124</v>
      </c>
      <c r="J14" s="28"/>
      <c r="K14" s="38"/>
      <c r="L14" s="40"/>
      <c r="M14" s="57" t="s">
        <v>38</v>
      </c>
      <c r="P14" s="44"/>
      <c r="Q14" s="44"/>
      <c r="R14" s="44"/>
      <c r="S14" s="44"/>
      <c r="T14" s="44"/>
    </row>
    <row r="15" spans="1:20" ht="13.5" customHeight="1">
      <c r="A15" s="9">
        <v>5</v>
      </c>
      <c r="B15" s="56" t="s">
        <v>32</v>
      </c>
      <c r="C15" s="7">
        <v>2560</v>
      </c>
      <c r="D15" s="41">
        <v>0.173</v>
      </c>
      <c r="E15" s="9">
        <v>753</v>
      </c>
      <c r="F15" s="10">
        <v>19</v>
      </c>
      <c r="G15" s="10">
        <f t="shared" si="0"/>
        <v>0.3284435261707989</v>
      </c>
      <c r="H15" s="10">
        <f t="shared" si="2"/>
        <v>139.18461492376358</v>
      </c>
      <c r="I15" s="22">
        <f t="shared" si="1"/>
        <v>136.2197355526065</v>
      </c>
      <c r="J15" s="28"/>
      <c r="K15" s="38"/>
      <c r="L15" s="40"/>
      <c r="M15" s="57"/>
      <c r="P15" s="42"/>
      <c r="Q15" s="46"/>
      <c r="R15" s="47"/>
      <c r="S15" s="46"/>
      <c r="T15" s="44"/>
    </row>
    <row r="16" spans="1:20" ht="13.5" customHeight="1">
      <c r="A16" s="9">
        <v>6</v>
      </c>
      <c r="B16" s="56" t="s">
        <v>33</v>
      </c>
      <c r="C16" s="7">
        <v>2240</v>
      </c>
      <c r="D16" s="41">
        <v>0.172</v>
      </c>
      <c r="E16" s="9">
        <v>753</v>
      </c>
      <c r="F16" s="10">
        <v>19</v>
      </c>
      <c r="G16" s="10">
        <f t="shared" si="0"/>
        <v>0.3284435261707989</v>
      </c>
      <c r="H16" s="10">
        <f t="shared" si="2"/>
        <v>121.78653805829313</v>
      </c>
      <c r="I16" s="22">
        <f t="shared" si="1"/>
        <v>119.33639468907305</v>
      </c>
      <c r="J16" s="28"/>
      <c r="K16" s="38"/>
      <c r="L16" s="40"/>
      <c r="M16" s="57"/>
      <c r="P16" s="44"/>
      <c r="Q16" s="50"/>
      <c r="R16" s="47"/>
      <c r="S16" s="45"/>
      <c r="T16" s="51"/>
    </row>
    <row r="17" spans="1:20" ht="13.5" customHeight="1">
      <c r="A17" s="9">
        <v>7</v>
      </c>
      <c r="B17" s="56" t="s">
        <v>30</v>
      </c>
      <c r="C17" s="7">
        <v>3380</v>
      </c>
      <c r="D17" s="41">
        <v>0.172</v>
      </c>
      <c r="E17" s="9">
        <v>768</v>
      </c>
      <c r="F17" s="10">
        <v>19</v>
      </c>
      <c r="G17" s="10">
        <f t="shared" si="0"/>
        <v>0.3349862258953168</v>
      </c>
      <c r="H17" s="10">
        <f t="shared" si="2"/>
        <v>180.1779840225564</v>
      </c>
      <c r="I17" s="22">
        <f t="shared" si="1"/>
        <v>176.55310150375942</v>
      </c>
      <c r="J17" s="28"/>
      <c r="K17" s="38"/>
      <c r="L17" s="40"/>
      <c r="M17" s="57"/>
      <c r="P17" s="44"/>
      <c r="Q17" s="50"/>
      <c r="R17" s="47"/>
      <c r="S17" s="45"/>
      <c r="T17" s="51"/>
    </row>
    <row r="18" spans="1:20" ht="13.5" customHeight="1">
      <c r="A18" s="9">
        <v>8</v>
      </c>
      <c r="B18" s="56" t="s">
        <v>31</v>
      </c>
      <c r="C18" s="7">
        <v>2640</v>
      </c>
      <c r="D18" s="41">
        <v>0.173</v>
      </c>
      <c r="E18" s="9">
        <v>719</v>
      </c>
      <c r="F18" s="10">
        <v>19</v>
      </c>
      <c r="G18" s="10">
        <f t="shared" si="0"/>
        <v>0.313613406795225</v>
      </c>
      <c r="H18" s="10">
        <f t="shared" si="2"/>
        <v>150.3215619019733</v>
      </c>
      <c r="I18" s="22">
        <f t="shared" si="1"/>
        <v>147.11944579045198</v>
      </c>
      <c r="J18" s="28"/>
      <c r="K18" s="38"/>
      <c r="L18" s="40"/>
      <c r="M18" s="57" t="s">
        <v>39</v>
      </c>
      <c r="P18" s="46"/>
      <c r="Q18" s="52"/>
      <c r="R18" s="47"/>
      <c r="S18" s="44"/>
      <c r="T18" s="51"/>
    </row>
    <row r="19" spans="1:20" ht="13.5" customHeight="1">
      <c r="A19" s="9">
        <v>9</v>
      </c>
      <c r="B19" s="56" t="s">
        <v>28</v>
      </c>
      <c r="C19" s="7">
        <v>4500</v>
      </c>
      <c r="D19" s="41">
        <v>0.174</v>
      </c>
      <c r="E19" s="9">
        <v>787</v>
      </c>
      <c r="F19" s="10">
        <v>19</v>
      </c>
      <c r="G19" s="10">
        <f t="shared" si="0"/>
        <v>0.3432736455463728</v>
      </c>
      <c r="H19" s="10">
        <f t="shared" si="2"/>
        <v>234.09062682118258</v>
      </c>
      <c r="I19" s="22">
        <f t="shared" si="1"/>
        <v>228.82705059680097</v>
      </c>
      <c r="J19" s="28"/>
      <c r="K19" s="38"/>
      <c r="L19" s="40"/>
      <c r="M19" s="58"/>
      <c r="P19" s="53"/>
      <c r="Q19" s="53"/>
      <c r="R19" s="54"/>
      <c r="S19" s="53"/>
      <c r="T19" s="54"/>
    </row>
    <row r="20" spans="1:20" ht="13.5" customHeight="1">
      <c r="A20" s="9">
        <v>10</v>
      </c>
      <c r="B20" s="56" t="s">
        <v>29</v>
      </c>
      <c r="C20" s="7">
        <v>4400</v>
      </c>
      <c r="D20" s="41">
        <v>0.176</v>
      </c>
      <c r="E20" s="9">
        <v>774</v>
      </c>
      <c r="F20" s="10">
        <v>19</v>
      </c>
      <c r="G20" s="10">
        <f t="shared" si="0"/>
        <v>0.337603305785124</v>
      </c>
      <c r="H20" s="10">
        <f t="shared" si="2"/>
        <v>232.7329952788949</v>
      </c>
      <c r="I20" s="22">
        <f t="shared" si="1"/>
        <v>226.94909835480405</v>
      </c>
      <c r="J20" s="28"/>
      <c r="K20" s="38"/>
      <c r="L20" s="40"/>
      <c r="M20" s="57"/>
      <c r="P20" s="45"/>
      <c r="Q20" s="44"/>
      <c r="R20" s="45"/>
      <c r="S20" s="55"/>
      <c r="T20" s="44"/>
    </row>
    <row r="21" spans="1:19" ht="13.5" customHeight="1">
      <c r="A21" s="16"/>
      <c r="B21" s="11"/>
      <c r="C21" s="16"/>
      <c r="D21" s="17"/>
      <c r="E21" s="16"/>
      <c r="F21" s="18"/>
      <c r="G21" s="19"/>
      <c r="H21" s="19"/>
      <c r="I21" s="23">
        <f>AVERAGE(I11:I20)</f>
        <v>179.3883011061002</v>
      </c>
      <c r="J21" s="20"/>
      <c r="K21" s="38" t="e">
        <f>AVERAGE(K11:K20)</f>
        <v>#DIV/0!</v>
      </c>
      <c r="L21" s="21"/>
      <c r="M21" s="6"/>
      <c r="N21" s="8"/>
      <c r="O21" s="2"/>
      <c r="P21" s="2"/>
      <c r="Q21" s="2"/>
      <c r="R21" s="2"/>
      <c r="S21" s="2"/>
    </row>
    <row r="22" spans="1:19" ht="12" customHeight="1">
      <c r="A22" s="29"/>
      <c r="C22" s="29"/>
      <c r="D22" s="29"/>
      <c r="E22" s="29"/>
      <c r="F22" s="29"/>
      <c r="G22" s="29"/>
      <c r="H22" s="12"/>
      <c r="I22" s="12"/>
      <c r="J22" s="14"/>
      <c r="K22" s="15"/>
      <c r="L22" s="15"/>
      <c r="M22" s="13"/>
      <c r="N22" s="8"/>
      <c r="O22" s="2"/>
      <c r="P22" s="2"/>
      <c r="Q22" s="2"/>
      <c r="R22" s="2"/>
      <c r="S22" s="2"/>
    </row>
    <row r="23" spans="1:19" ht="9.75" customHeight="1">
      <c r="A23" s="29"/>
      <c r="C23" s="29"/>
      <c r="D23" s="29"/>
      <c r="E23" s="29"/>
      <c r="F23" s="29"/>
      <c r="G23" s="29"/>
      <c r="H23" s="12"/>
      <c r="I23" s="12"/>
      <c r="J23" s="14"/>
      <c r="K23" s="15"/>
      <c r="L23" s="15"/>
      <c r="M23" s="13"/>
      <c r="N23" s="8"/>
      <c r="O23" s="2"/>
      <c r="P23" s="2"/>
      <c r="Q23" s="2"/>
      <c r="R23" s="2"/>
      <c r="S23" s="2"/>
    </row>
    <row r="24" spans="1:19" ht="16.5" customHeight="1">
      <c r="A24" s="29"/>
      <c r="B24" s="66" t="s">
        <v>50</v>
      </c>
      <c r="C24" s="29"/>
      <c r="D24" s="29"/>
      <c r="E24" s="29"/>
      <c r="F24" s="29"/>
      <c r="G24" s="29"/>
      <c r="H24" s="12"/>
      <c r="I24" s="69">
        <v>136.22</v>
      </c>
      <c r="J24" s="14"/>
      <c r="K24" s="15"/>
      <c r="L24" s="15"/>
      <c r="M24" s="13"/>
      <c r="N24" s="8"/>
      <c r="O24" s="2"/>
      <c r="P24" s="2"/>
      <c r="Q24" s="2"/>
      <c r="R24" s="2"/>
      <c r="S24" s="2"/>
    </row>
    <row r="25" spans="2:19" ht="16.5" customHeight="1">
      <c r="B25" s="66" t="s">
        <v>51</v>
      </c>
      <c r="I25" s="70">
        <v>119.34</v>
      </c>
      <c r="N25" s="2"/>
      <c r="O25" s="2"/>
      <c r="P25" s="2"/>
      <c r="Q25" s="2"/>
      <c r="R25" s="2"/>
      <c r="S25" s="2"/>
    </row>
    <row r="26" spans="2:9" ht="15.75" customHeight="1">
      <c r="B26" s="66" t="s">
        <v>35</v>
      </c>
      <c r="I26" s="67">
        <f>AVERAGE(I13,I17)</f>
        <v>168.59495427691292</v>
      </c>
    </row>
    <row r="27" spans="1:19" ht="18" customHeight="1">
      <c r="A27" s="1"/>
      <c r="B27" s="66" t="s">
        <v>34</v>
      </c>
      <c r="C27" s="3"/>
      <c r="D27" s="5"/>
      <c r="E27" s="2"/>
      <c r="F27" s="4"/>
      <c r="G27" s="4"/>
      <c r="H27" s="4"/>
      <c r="I27" s="67">
        <f>AVERAGE(I14,I18)</f>
        <v>145.90966387627162</v>
      </c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9.5">
      <c r="A28" s="1"/>
      <c r="B28" s="66" t="s">
        <v>36</v>
      </c>
      <c r="C28" s="3"/>
      <c r="D28" s="5"/>
      <c r="E28" s="2"/>
      <c r="F28" s="4"/>
      <c r="G28" s="4"/>
      <c r="H28" s="4"/>
      <c r="I28" s="67">
        <f>AVERAGE(I11,I19)</f>
        <v>228.55322377364723</v>
      </c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5">
      <c r="A29" s="2"/>
      <c r="B29" s="66" t="s">
        <v>37</v>
      </c>
      <c r="C29" s="2"/>
      <c r="D29" s="2"/>
      <c r="E29" s="2"/>
      <c r="F29" s="4"/>
      <c r="G29" s="4"/>
      <c r="H29" s="4"/>
      <c r="I29" s="67">
        <f>AVERAGE(I12,I20)</f>
        <v>226.10559848282958</v>
      </c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6.5">
      <c r="A32" s="2"/>
      <c r="B32" s="68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6.5">
      <c r="A33" s="2"/>
      <c r="B33" s="68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>
      <c r="A34" s="2"/>
      <c r="B34" s="68" t="s">
        <v>44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>
      <c r="A35" s="2"/>
      <c r="B35" s="6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5">
      <c r="A36" s="2"/>
      <c r="B36" s="6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.5">
      <c r="A37" s="2"/>
      <c r="B37" s="68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.5">
      <c r="A38" s="2"/>
      <c r="B38" s="68" t="s">
        <v>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6.5">
      <c r="A40" s="2"/>
      <c r="B40" s="68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2017-12-10T19:19:55Z</dcterms:modified>
  <cp:category/>
  <cp:version/>
  <cp:contentType/>
  <cp:contentStatus/>
</cp:coreProperties>
</file>